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<sst xmlns="http://schemas.openxmlformats.org/spreadsheetml/2006/main" count="301" uniqueCount="110">
  <si>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</si>
  <si>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</si>
  <si>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</si>
  <si>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</si>
  <si>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</si>
  <si>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</si>
  <si>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</si>
  <si>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</si>
  <si>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</si>
  <si>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</si>
  <si>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</si>
  <si>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</si>
  <si>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</si>
  <si>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</si>
  <si>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</si>
  <si>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</si>
  <si>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</si>
  <si>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</si>
  <si>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</si>
  <si>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</si>
  <si>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</si>
  <si>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</si>
  <si>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</si>
  <si>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</si>
  <si>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</si>
  <si>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</si>
  <si>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</si>
  <si>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</si>
  <si>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</si>
  <si>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</si>
  <si>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</si>
  <si>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</si>
  <si>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</si>
  <si>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</si>
  <si>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</si>
  <si>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</si>
  <si>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</si>
  <si>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</si>
  <si>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</si>
  <si>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</si>
  <si>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</si>
  <si>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</si>
  <si>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</si>
  <si>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</si>
  <si>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</si>
  <si>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</si>
  <si>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</si>
  <si>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</si>
  <si>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</si>
  <si>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</si>
  <si>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</si>
  <si>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</si>
  <si>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</si>
  <si>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</si>
  <si>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</si>
  <si>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</si>
  <si>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</si>
  <si>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</si>
  <si>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</si>
  <si>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</si>
  <si>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</si>
  <si>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</si>
  <si>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</si>
  <si>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</si>
  <si>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</si>
  <si>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</si>
  <si>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</si>
  <si>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</si>
  <si>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</si>
  <si>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</si>
  <si>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</si>
  <si>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</si>
  <si>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</si>
  <si>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</si>
  <si>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</si>
  <si>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</si>
  <si>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</si>
  <si>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</si>
  <si>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</si>
  <si>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</si>
  <si>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</si>
  <si>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</si>
  <si>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</si>
  <si>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</si>
  <si>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</si>
  <si>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</si>
  <si>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</si>
  <si>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</si>
  <si>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</si>
  <si>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</si>
  <si>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</si>
  <si>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</si>
  <si>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</si>
  <si>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</si>
  <si>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</si>
  <si>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</si>
  <si>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</si>
  <si>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</si>
  <si>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</si>
  <si>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</si>
  <si>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</si>
  <si>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</si>
  <si>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</si>
  <si>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</si>
  <si>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>план на січень-серпень  2015р.</t>
  </si>
  <si>
    <t xml:space="preserve">станом на 06.08.2015 р. </t>
  </si>
  <si>
    <r>
      <t xml:space="preserve">станом на 06.08.2015р.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</si>
  <si>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06.08.2015р.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</si>
  <si>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06.08.2015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</si>
  <si>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06.08.2015р.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</si>
</sst>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470199"/>
        <c:axId val="47469744"/>
      </c:lineChart>
      <c:catAx>
        <c:axId val="574701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69744"/>
        <c:crosses val="autoZero"/>
        <c:auto val="0"/>
        <c:lblOffset val="100"/>
        <c:tickLblSkip val="1"/>
        <c:noMultiLvlLbl val="0"/>
      </c:catAx>
      <c:valAx>
        <c:axId val="4746974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701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6065025"/>
        <c:axId val="33258634"/>
      </c:bar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65025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0892251"/>
        <c:axId val="9594804"/>
      </c:bar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94804"/>
        <c:crosses val="autoZero"/>
        <c:auto val="1"/>
        <c:lblOffset val="100"/>
        <c:tickLblSkip val="1"/>
        <c:noMultiLvlLbl val="0"/>
      </c:catAx>
      <c:valAx>
        <c:axId val="959480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9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9244373"/>
        <c:axId val="38981630"/>
      </c:barChart>
      <c:catAx>
        <c:axId val="1924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1630"/>
        <c:crossesAt val="0"/>
        <c:auto val="1"/>
        <c:lblOffset val="100"/>
        <c:tickLblSkip val="1"/>
        <c:noMultiLvlLbl val="0"/>
      </c:catAx>
      <c:valAx>
        <c:axId val="38981630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4373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574513"/>
        <c:axId val="19844026"/>
      </c:lineChart>
      <c:catAx>
        <c:axId val="245745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44026"/>
        <c:crosses val="autoZero"/>
        <c:auto val="0"/>
        <c:lblOffset val="100"/>
        <c:tickLblSkip val="1"/>
        <c:noMultiLvlLbl val="0"/>
      </c:catAx>
      <c:valAx>
        <c:axId val="1984402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745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378507"/>
        <c:axId val="63862244"/>
      </c:lineChart>
      <c:catAx>
        <c:axId val="443785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62244"/>
        <c:crosses val="autoZero"/>
        <c:auto val="0"/>
        <c:lblOffset val="100"/>
        <c:tickLblSkip val="1"/>
        <c:noMultiLvlLbl val="0"/>
      </c:catAx>
      <c:valAx>
        <c:axId val="6386224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785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7889285"/>
        <c:axId val="5459246"/>
      </c:lineChart>
      <c:catAx>
        <c:axId val="378892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9246"/>
        <c:crosses val="autoZero"/>
        <c:auto val="0"/>
        <c:lblOffset val="100"/>
        <c:tickLblSkip val="1"/>
        <c:noMultiLvlLbl val="0"/>
      </c:catAx>
      <c:valAx>
        <c:axId val="545924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8892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9133215"/>
        <c:axId val="39545752"/>
      </c:lineChart>
      <c:catAx>
        <c:axId val="491332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45752"/>
        <c:crosses val="autoZero"/>
        <c:auto val="0"/>
        <c:lblOffset val="100"/>
        <c:tickLblSkip val="1"/>
        <c:noMultiLvlLbl val="0"/>
      </c:catAx>
      <c:valAx>
        <c:axId val="3954575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1332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89314"/>
        <c:crosses val="autoZero"/>
        <c:auto val="0"/>
        <c:lblOffset val="100"/>
        <c:tickLblSkip val="1"/>
        <c:noMultiLvlLbl val="0"/>
      </c:catAx>
      <c:valAx>
        <c:axId val="4908931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674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9150643"/>
        <c:axId val="16811468"/>
      </c:lineChart>
      <c:catAx>
        <c:axId val="391506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11468"/>
        <c:crosses val="autoZero"/>
        <c:auto val="0"/>
        <c:lblOffset val="100"/>
        <c:tickLblSkip val="1"/>
        <c:noMultiLvlLbl val="0"/>
      </c:catAx>
      <c:valAx>
        <c:axId val="1681146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506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51638"/>
        <c:crosses val="autoZero"/>
        <c:auto val="0"/>
        <c:lblOffset val="100"/>
        <c:tickLblSkip val="1"/>
        <c:noMultiLvlLbl val="0"/>
      </c:catAx>
      <c:valAx>
        <c:axId val="1955163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854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06.08.2015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1747015"/>
        <c:axId val="40178816"/>
      </c:bar3D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47015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січень-серпень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433 183,5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392 912,1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-90 525,0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серпень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97 825,1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-40 271,4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4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6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8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5">
        <row r="6">
          <cell r="K6">
            <v>135132318.17000002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109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2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98</v>
      </c>
      <c r="Q1" s="109"/>
      <c r="R1" s="109"/>
      <c r="S1" s="109"/>
      <c r="T1" s="109"/>
      <c r="U1" s="110"/>
    </row>
    <row r="2" spans="1:21" ht="16.5" thickBot="1">
      <c r="A2" s="111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97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2">
        <v>18786615.38</v>
      </c>
      <c r="T26" s="133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8">
        <f>SUM(S4:S26)</f>
        <v>18786615.38</v>
      </c>
      <c r="T27" s="139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42217</v>
      </c>
      <c r="Q32" s="120">
        <f>'[1]липень'!$D$83</f>
        <v>24842.96012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72</v>
      </c>
      <c r="R35" s="125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49</v>
      </c>
      <c r="R36" s="123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42217</v>
      </c>
      <c r="Q42" s="126">
        <f>'[3]залишки  (2)'!$K$6</f>
        <v>135132318.17000002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101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103</v>
      </c>
      <c r="Q1" s="109"/>
      <c r="R1" s="109"/>
      <c r="S1" s="109"/>
      <c r="T1" s="109"/>
      <c r="U1" s="110"/>
    </row>
    <row r="2" spans="1:21" ht="16.5" thickBot="1">
      <c r="A2" s="111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102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AVERAGE(L4:L6)</f>
        <v>2433.3333333333335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2433.3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31.15</v>
      </c>
      <c r="I6" s="3">
        <v>0</v>
      </c>
      <c r="J6" s="3">
        <v>3.5</v>
      </c>
      <c r="K6" s="41">
        <f t="shared" si="0"/>
        <v>145.49999999999991</v>
      </c>
      <c r="L6" s="41">
        <v>2867.6</v>
      </c>
      <c r="M6" s="41">
        <v>2000</v>
      </c>
      <c r="N6" s="4">
        <f t="shared" si="1"/>
        <v>1.4338</v>
      </c>
      <c r="O6" s="2">
        <v>2433.3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42222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3400</v>
      </c>
      <c r="N7" s="4">
        <f t="shared" si="1"/>
        <v>0</v>
      </c>
      <c r="O7" s="2">
        <v>2433.3</v>
      </c>
      <c r="P7" s="46"/>
      <c r="Q7" s="47"/>
      <c r="R7" s="48"/>
      <c r="S7" s="132"/>
      <c r="T7" s="133"/>
      <c r="U7" s="34">
        <f t="shared" si="2"/>
        <v>0</v>
      </c>
    </row>
    <row r="8" spans="1:21" ht="12.75">
      <c r="A8" s="12">
        <v>42223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4800</v>
      </c>
      <c r="N8" s="4">
        <f t="shared" si="1"/>
        <v>0</v>
      </c>
      <c r="O8" s="2">
        <v>2433.3</v>
      </c>
      <c r="P8" s="46"/>
      <c r="Q8" s="47"/>
      <c r="R8" s="48"/>
      <c r="S8" s="132"/>
      <c r="T8" s="133"/>
      <c r="U8" s="34">
        <f t="shared" si="2"/>
        <v>0</v>
      </c>
    </row>
    <row r="9" spans="1:21" ht="12.75">
      <c r="A9" s="12">
        <v>42226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1270</v>
      </c>
      <c r="N9" s="4">
        <f t="shared" si="1"/>
        <v>0</v>
      </c>
      <c r="O9" s="2">
        <v>2433.3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42227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1560</v>
      </c>
      <c r="N10" s="4">
        <f t="shared" si="1"/>
        <v>0</v>
      </c>
      <c r="O10" s="2">
        <v>2433.3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42228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1750</v>
      </c>
      <c r="N11" s="4">
        <f t="shared" si="1"/>
        <v>0</v>
      </c>
      <c r="O11" s="2">
        <v>2433.3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42229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2700</v>
      </c>
      <c r="N12" s="4">
        <f t="shared" si="1"/>
        <v>0</v>
      </c>
      <c r="O12" s="2">
        <v>2433.3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42230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2433.3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42233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2300</v>
      </c>
      <c r="N14" s="4">
        <f t="shared" si="1"/>
        <v>0</v>
      </c>
      <c r="O14" s="2">
        <v>2433.3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42234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2200</v>
      </c>
      <c r="N15" s="4">
        <f t="shared" si="1"/>
        <v>0</v>
      </c>
      <c r="O15" s="2">
        <v>2433.3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42235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2500</v>
      </c>
      <c r="N16" s="4">
        <f>L16/M16</f>
        <v>0</v>
      </c>
      <c r="O16" s="2">
        <v>2433.3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42236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2433.3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42237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2433.3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42241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2433.3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42242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2433.3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42243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3100</v>
      </c>
      <c r="N21" s="4">
        <f t="shared" si="1"/>
        <v>0</v>
      </c>
      <c r="O21" s="2">
        <v>2433.3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42244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7500</v>
      </c>
      <c r="N22" s="4">
        <f t="shared" si="1"/>
        <v>0</v>
      </c>
      <c r="O22" s="2">
        <v>2433.3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42247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3139.2</v>
      </c>
      <c r="N23" s="4">
        <f t="shared" si="1"/>
        <v>0</v>
      </c>
      <c r="O23" s="2">
        <v>2433.3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3400.2</v>
      </c>
      <c r="C24" s="99">
        <f t="shared" si="3"/>
        <v>45.699999999999996</v>
      </c>
      <c r="D24" s="99">
        <f t="shared" si="3"/>
        <v>54.15</v>
      </c>
      <c r="E24" s="99">
        <f t="shared" si="3"/>
        <v>439.45</v>
      </c>
      <c r="F24" s="99">
        <f t="shared" si="3"/>
        <v>2085.3</v>
      </c>
      <c r="G24" s="99">
        <f t="shared" si="3"/>
        <v>0.75</v>
      </c>
      <c r="H24" s="99">
        <f t="shared" si="3"/>
        <v>88.35</v>
      </c>
      <c r="I24" s="100">
        <f t="shared" si="3"/>
        <v>723.2</v>
      </c>
      <c r="J24" s="100">
        <f t="shared" si="3"/>
        <v>23.599999999999998</v>
      </c>
      <c r="K24" s="42">
        <f t="shared" si="3"/>
        <v>439.3000000000003</v>
      </c>
      <c r="L24" s="42">
        <f t="shared" si="3"/>
        <v>7300</v>
      </c>
      <c r="M24" s="42">
        <f t="shared" si="3"/>
        <v>61339.2</v>
      </c>
      <c r="N24" s="14">
        <f t="shared" si="1"/>
        <v>0.11901035553121006</v>
      </c>
      <c r="O24" s="2"/>
      <c r="P24" s="89">
        <f>SUM(P4:P23)</f>
        <v>0</v>
      </c>
      <c r="Q24" s="89">
        <f>SUM(Q4:Q23)</f>
        <v>0</v>
      </c>
      <c r="R24" s="89">
        <f>SUM(R4:R23)</f>
        <v>0</v>
      </c>
      <c r="S24" s="138">
        <f>SUM(S4:S23)</f>
        <v>0</v>
      </c>
      <c r="T24" s="139"/>
      <c r="U24" s="89">
        <f>P24+Q24+S24+R24+T24</f>
        <v>0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42222</v>
      </c>
      <c r="Q29" s="120">
        <v>23865.03689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14955.30468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42222</v>
      </c>
      <c r="Q39" s="126">
        <v>135132318.17000002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108</v>
      </c>
      <c r="P28" s="152"/>
    </row>
    <row r="29" spans="1:16" ht="45">
      <c r="A29" s="145"/>
      <c r="B29" s="71" t="s">
        <v>104</v>
      </c>
      <c r="C29" s="27" t="s">
        <v>25</v>
      </c>
      <c r="D29" s="71" t="str">
        <f>B29</f>
        <v>план на січень-серпень  2015р.</v>
      </c>
      <c r="E29" s="27" t="str">
        <f>C29</f>
        <v>факт</v>
      </c>
      <c r="F29" s="70" t="str">
        <f>B29</f>
        <v>план на січень-серпень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січень-серпень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v>135132318.17000002</v>
      </c>
      <c r="B30" s="72">
        <v>4733.44</v>
      </c>
      <c r="C30" s="72">
        <v>3579.75</v>
      </c>
      <c r="D30" s="72">
        <v>1000</v>
      </c>
      <c r="E30" s="72">
        <v>592.98</v>
      </c>
      <c r="F30" s="72">
        <v>1036.7</v>
      </c>
      <c r="G30" s="72">
        <v>1818.64</v>
      </c>
      <c r="H30" s="72"/>
      <c r="I30" s="72"/>
      <c r="J30" s="72"/>
      <c r="K30" s="72"/>
      <c r="L30" s="92">
        <v>6770.14</v>
      </c>
      <c r="M30" s="73">
        <v>5991.37</v>
      </c>
      <c r="N30" s="74">
        <v>-778.77</v>
      </c>
      <c r="O30" s="153">
        <v>23865.03689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14955.30468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222524.65</v>
      </c>
      <c r="C47" s="39">
        <v>206834.64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67079</v>
      </c>
      <c r="C48" s="17">
        <v>59077.47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63476.5</v>
      </c>
      <c r="C49" s="16">
        <v>57663.83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5752.1</v>
      </c>
      <c r="C50" s="16">
        <v>4029.82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43922.75</v>
      </c>
      <c r="C51" s="16">
        <v>37170.27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4620</v>
      </c>
      <c r="C52" s="16">
        <v>5864.98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1950</v>
      </c>
      <c r="C53" s="16">
        <v>1605.4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23858.49999999994</v>
      </c>
      <c r="C54" s="16">
        <v>20665.65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433183.5</v>
      </c>
      <c r="C55" s="11">
        <v>392912.06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2015-08-06T09:20:17Z</dcterms:modified>
  <cp:category/>
  <cp:version/>
  <cp:contentType/>
  <cp:contentStatus/>
</cp:coreProperties>
</file>